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thematics\Other\IQ-Academy\3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3" i="1" l="1" a="1"/>
  <c r="G144" i="1" s="1"/>
  <c r="G179" i="1" a="1"/>
  <c r="G179" i="1" s="1"/>
  <c r="G143" i="1" l="1"/>
  <c r="G180" i="1"/>
  <c r="G178" i="1"/>
  <c r="G177" i="1"/>
  <c r="G99" i="1"/>
  <c r="J236" i="1" l="1"/>
  <c r="J237" i="1" s="1"/>
  <c r="K236" i="1" s="1"/>
  <c r="G236" i="1"/>
  <c r="G235" i="1"/>
  <c r="I207" i="1"/>
  <c r="H216" i="1"/>
  <c r="G208" i="1"/>
  <c r="I208" i="1" s="1"/>
  <c r="P179" i="1"/>
  <c r="P177" i="1"/>
  <c r="P178" i="1"/>
  <c r="G142" i="1"/>
  <c r="G141" i="1"/>
  <c r="G98" i="1"/>
  <c r="G97" i="1"/>
  <c r="G77" i="1"/>
  <c r="G76" i="1"/>
  <c r="G75" i="1"/>
  <c r="G61" i="1"/>
  <c r="G60" i="1"/>
  <c r="G59" i="1"/>
  <c r="G40" i="1"/>
  <c r="G39" i="1"/>
  <c r="G38" i="1"/>
  <c r="G17" i="1"/>
  <c r="G16" i="1"/>
  <c r="G15" i="1"/>
  <c r="G237" i="1" l="1"/>
  <c r="G239" i="1" s="1"/>
  <c r="G209" i="1"/>
  <c r="J238" i="1"/>
  <c r="J239" i="1" l="1"/>
  <c r="K237" i="1"/>
  <c r="G210" i="1"/>
  <c r="I209" i="1"/>
  <c r="J240" i="1" l="1"/>
  <c r="K238" i="1"/>
  <c r="G211" i="1"/>
  <c r="I210" i="1"/>
  <c r="J241" i="1" l="1"/>
  <c r="K240" i="1" s="1"/>
  <c r="K239" i="1"/>
  <c r="G212" i="1"/>
  <c r="I211" i="1"/>
  <c r="G213" i="1" l="1"/>
  <c r="I212" i="1"/>
  <c r="G214" i="1" l="1"/>
  <c r="I213" i="1"/>
  <c r="G215" i="1" l="1"/>
  <c r="I215" i="1" s="1"/>
  <c r="I214" i="1"/>
  <c r="I216" i="1" l="1"/>
  <c r="M208" i="1" s="1"/>
</calcChain>
</file>

<file path=xl/sharedStrings.xml><?xml version="1.0" encoding="utf-8"?>
<sst xmlns="http://schemas.openxmlformats.org/spreadsheetml/2006/main" count="58" uniqueCount="36">
  <si>
    <t>Data</t>
  </si>
  <si>
    <t>Concert Tickets</t>
  </si>
  <si>
    <t>Mean</t>
  </si>
  <si>
    <t>Median</t>
  </si>
  <si>
    <t>Mode</t>
  </si>
  <si>
    <t>Tuition</t>
  </si>
  <si>
    <t>MCAT Scores</t>
  </si>
  <si>
    <t>Cholesterol</t>
  </si>
  <si>
    <t>NFL</t>
  </si>
  <si>
    <t>Power Failures</t>
  </si>
  <si>
    <t>Weights</t>
  </si>
  <si>
    <t xml:space="preserve">Grade </t>
  </si>
  <si>
    <t>f</t>
  </si>
  <si>
    <t>Mid point (x)</t>
  </si>
  <si>
    <t>x.f</t>
  </si>
  <si>
    <t>Total</t>
  </si>
  <si>
    <t xml:space="preserve">Sample mean </t>
  </si>
  <si>
    <t>MAX</t>
  </si>
  <si>
    <t>MIN</t>
  </si>
  <si>
    <t>R</t>
  </si>
  <si>
    <t>K</t>
  </si>
  <si>
    <t>W</t>
  </si>
  <si>
    <t>W=2</t>
  </si>
  <si>
    <t>Lower limit</t>
  </si>
  <si>
    <t>Upper limit</t>
  </si>
  <si>
    <t>True class</t>
  </si>
  <si>
    <t>frequency</t>
  </si>
  <si>
    <t>2.5-4.5</t>
  </si>
  <si>
    <t>4.5-6.5</t>
  </si>
  <si>
    <t>6.5-8.5</t>
  </si>
  <si>
    <t>8.5-10.5</t>
  </si>
  <si>
    <t>10.5-12.5</t>
  </si>
  <si>
    <t>12.5-14.5</t>
  </si>
  <si>
    <t>More</t>
  </si>
  <si>
    <t>Frequency</t>
  </si>
  <si>
    <t>Positively Skewed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</si>
</sst>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4" xfId="0" applyFill="1" applyBorder="1" applyAlignment="1"/>
    <xf numFmtId="0" fontId="5" fillId="0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Sheet1!$L$236:$L$241</c:f>
              <c:strCache>
                <c:ptCount val="6"/>
                <c:pt idx="0">
                  <c:v>2.5-4.5</c:v>
                </c:pt>
                <c:pt idx="1">
                  <c:v>4.5-6.5</c:v>
                </c:pt>
                <c:pt idx="2">
                  <c:v>6.5-8.5</c:v>
                </c:pt>
                <c:pt idx="3">
                  <c:v>8.5-10.5</c:v>
                </c:pt>
                <c:pt idx="4">
                  <c:v>10.5-12.5</c:v>
                </c:pt>
                <c:pt idx="5">
                  <c:v>12.5-14.5</c:v>
                </c:pt>
              </c:strCache>
            </c:strRef>
          </c:cat>
          <c:val>
            <c:numRef>
              <c:f>Sheet1!$J$244:$J$250</c:f>
              <c:numCache>
                <c:formatCode>General</c:formatCode>
                <c:ptCount val="7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D-47BF-8A21-2B9FFA9B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1059536"/>
        <c:axId val="503339784"/>
      </c:barChart>
      <c:catAx>
        <c:axId val="50105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3339784"/>
        <c:crosses val="autoZero"/>
        <c:auto val="1"/>
        <c:lblAlgn val="ctr"/>
        <c:lblOffset val="100"/>
        <c:noMultiLvlLbl val="0"/>
      </c:catAx>
      <c:valAx>
        <c:axId val="503339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1059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0</xdr:row>
      <xdr:rowOff>160020</xdr:rowOff>
    </xdr:from>
    <xdr:to>
      <xdr:col>8</xdr:col>
      <xdr:colOff>434340</xdr:colOff>
      <xdr:row>12</xdr:row>
      <xdr:rowOff>98428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60020"/>
          <a:ext cx="7139940" cy="2132968"/>
        </a:xfrm>
        <a:prstGeom prst="rect">
          <a:avLst/>
        </a:prstGeom>
      </xdr:spPr>
    </xdr:pic>
    <xdr:clientData/>
  </xdr:twoCellAnchor>
  <xdr:twoCellAnchor editAs="oneCell">
    <xdr:from>
      <xdr:col>0</xdr:col>
      <xdr:colOff>426719</xdr:colOff>
      <xdr:row>29</xdr:row>
      <xdr:rowOff>144780</xdr:rowOff>
    </xdr:from>
    <xdr:to>
      <xdr:col>8</xdr:col>
      <xdr:colOff>71194</xdr:colOff>
      <xdr:row>35</xdr:row>
      <xdr:rowOff>15240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19" y="6621780"/>
          <a:ext cx="659391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289560</xdr:colOff>
      <xdr:row>50</xdr:row>
      <xdr:rowOff>53340</xdr:rowOff>
    </xdr:from>
    <xdr:to>
      <xdr:col>7</xdr:col>
      <xdr:colOff>422438</xdr:colOff>
      <xdr:row>56</xdr:row>
      <xdr:rowOff>53340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1292840"/>
          <a:ext cx="6366038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259079</xdr:colOff>
      <xdr:row>68</xdr:row>
      <xdr:rowOff>45720</xdr:rowOff>
    </xdr:from>
    <xdr:to>
      <xdr:col>7</xdr:col>
      <xdr:colOff>453812</xdr:colOff>
      <xdr:row>72</xdr:row>
      <xdr:rowOff>106680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79" y="15247620"/>
          <a:ext cx="6427893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541020</xdr:colOff>
      <xdr:row>85</xdr:row>
      <xdr:rowOff>144779</xdr:rowOff>
    </xdr:from>
    <xdr:to>
      <xdr:col>8</xdr:col>
      <xdr:colOff>60960</xdr:colOff>
      <xdr:row>94</xdr:row>
      <xdr:rowOff>54786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19377659"/>
          <a:ext cx="6469380" cy="1555927"/>
        </a:xfrm>
        <a:prstGeom prst="rect">
          <a:avLst/>
        </a:prstGeom>
      </xdr:spPr>
    </xdr:pic>
    <xdr:clientData/>
  </xdr:twoCellAnchor>
  <xdr:twoCellAnchor editAs="oneCell">
    <xdr:from>
      <xdr:col>0</xdr:col>
      <xdr:colOff>426720</xdr:colOff>
      <xdr:row>130</xdr:row>
      <xdr:rowOff>68580</xdr:rowOff>
    </xdr:from>
    <xdr:to>
      <xdr:col>9</xdr:col>
      <xdr:colOff>397998</xdr:colOff>
      <xdr:row>137</xdr:row>
      <xdr:rowOff>91440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30297120"/>
          <a:ext cx="7751298" cy="1303020"/>
        </a:xfrm>
        <a:prstGeom prst="rect">
          <a:avLst/>
        </a:prstGeom>
      </xdr:spPr>
    </xdr:pic>
    <xdr:clientData/>
  </xdr:twoCellAnchor>
  <xdr:twoCellAnchor editAs="oneCell">
    <xdr:from>
      <xdr:col>1</xdr:col>
      <xdr:colOff>297179</xdr:colOff>
      <xdr:row>162</xdr:row>
      <xdr:rowOff>83819</xdr:rowOff>
    </xdr:from>
    <xdr:to>
      <xdr:col>7</xdr:col>
      <xdr:colOff>192472</xdr:colOff>
      <xdr:row>173</xdr:row>
      <xdr:rowOff>91440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79" y="37924739"/>
          <a:ext cx="5518853" cy="2019301"/>
        </a:xfrm>
        <a:prstGeom prst="rect">
          <a:avLst/>
        </a:prstGeom>
      </xdr:spPr>
    </xdr:pic>
    <xdr:clientData/>
  </xdr:twoCellAnchor>
  <xdr:twoCellAnchor editAs="oneCell">
    <xdr:from>
      <xdr:col>0</xdr:col>
      <xdr:colOff>556260</xdr:colOff>
      <xdr:row>205</xdr:row>
      <xdr:rowOff>114299</xdr:rowOff>
    </xdr:from>
    <xdr:to>
      <xdr:col>5</xdr:col>
      <xdr:colOff>335280</xdr:colOff>
      <xdr:row>218</xdr:row>
      <xdr:rowOff>119982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48409859"/>
          <a:ext cx="3589020" cy="3305143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225</xdr:row>
      <xdr:rowOff>106679</xdr:rowOff>
    </xdr:from>
    <xdr:to>
      <xdr:col>7</xdr:col>
      <xdr:colOff>175260</xdr:colOff>
      <xdr:row>232</xdr:row>
      <xdr:rowOff>88994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52478939"/>
          <a:ext cx="5676900" cy="12624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221</xdr:row>
      <xdr:rowOff>0</xdr:rowOff>
    </xdr:from>
    <xdr:to>
      <xdr:col>7</xdr:col>
      <xdr:colOff>221294</xdr:colOff>
      <xdr:row>225</xdr:row>
      <xdr:rowOff>76200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51640740"/>
          <a:ext cx="5837234" cy="807720"/>
        </a:xfrm>
        <a:prstGeom prst="rect">
          <a:avLst/>
        </a:prstGeom>
      </xdr:spPr>
    </xdr:pic>
    <xdr:clientData/>
  </xdr:twoCellAnchor>
  <xdr:twoCellAnchor editAs="oneCell">
    <xdr:from>
      <xdr:col>8</xdr:col>
      <xdr:colOff>525780</xdr:colOff>
      <xdr:row>0</xdr:row>
      <xdr:rowOff>0</xdr:rowOff>
    </xdr:from>
    <xdr:to>
      <xdr:col>18</xdr:col>
      <xdr:colOff>480060</xdr:colOff>
      <xdr:row>36</xdr:row>
      <xdr:rowOff>15240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0"/>
          <a:ext cx="7772400" cy="7772400"/>
        </a:xfrm>
        <a:prstGeom prst="rect">
          <a:avLst/>
        </a:prstGeom>
      </xdr:spPr>
    </xdr:pic>
    <xdr:clientData/>
  </xdr:twoCellAnchor>
  <xdr:twoCellAnchor>
    <xdr:from>
      <xdr:col>10</xdr:col>
      <xdr:colOff>365760</xdr:colOff>
      <xdr:row>241</xdr:row>
      <xdr:rowOff>198120</xdr:rowOff>
    </xdr:from>
    <xdr:to>
      <xdr:col>16</xdr:col>
      <xdr:colOff>342900</xdr:colOff>
      <xdr:row>251</xdr:row>
      <xdr:rowOff>213360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P255"/>
  <sheetViews>
    <sheetView tabSelected="1" zoomScaleNormal="100" workbookViewId="0">
      <selection activeCell="K253" sqref="K253"/>
    </sheetView>
  </sheetViews>
  <sheetFormatPr defaultRowHeight="14.4" x14ac:dyDescent="0.3"/>
  <cols>
    <col min="3" max="3" width="20" customWidth="1"/>
    <col min="6" max="6" width="18.109375" customWidth="1"/>
    <col min="7" max="7" width="17.21875" customWidth="1"/>
    <col min="8" max="8" width="10.44140625" customWidth="1"/>
    <col min="9" max="9" width="12.109375" bestFit="1" customWidth="1"/>
    <col min="10" max="10" width="13.109375" customWidth="1"/>
    <col min="11" max="11" width="12.6640625" customWidth="1"/>
    <col min="12" max="12" width="15.6640625" customWidth="1"/>
    <col min="13" max="13" width="12.33203125" customWidth="1"/>
    <col min="14" max="14" width="6.6640625" customWidth="1"/>
    <col min="15" max="15" width="11" customWidth="1"/>
    <col min="16" max="16" width="11.77734375" customWidth="1"/>
    <col min="17" max="17" width="9.77734375" customWidth="1"/>
  </cols>
  <sheetData>
    <row r="15" spans="3:7" ht="21" x14ac:dyDescent="0.3">
      <c r="C15" s="2" t="s">
        <v>1</v>
      </c>
      <c r="F15" s="4" t="s">
        <v>2</v>
      </c>
      <c r="G15" s="5">
        <f>AVERAGE(C16:C28)</f>
        <v>4.9230769230769234</v>
      </c>
    </row>
    <row r="16" spans="3:7" ht="21" x14ac:dyDescent="0.3">
      <c r="C16" s="3">
        <v>4</v>
      </c>
      <c r="F16" s="4" t="s">
        <v>3</v>
      </c>
      <c r="G16" s="5">
        <f>MEDIAN(C16:C28)</f>
        <v>5</v>
      </c>
    </row>
    <row r="17" spans="3:7" ht="21" x14ac:dyDescent="0.3">
      <c r="C17" s="3">
        <v>2</v>
      </c>
      <c r="F17" s="4" t="s">
        <v>4</v>
      </c>
      <c r="G17" s="5">
        <f>MODE(C16:C28)</f>
        <v>4</v>
      </c>
    </row>
    <row r="18" spans="3:7" ht="21" x14ac:dyDescent="0.3">
      <c r="C18" s="3">
        <v>5</v>
      </c>
    </row>
    <row r="19" spans="3:7" ht="21" x14ac:dyDescent="0.3">
      <c r="C19" s="3">
        <v>8</v>
      </c>
    </row>
    <row r="20" spans="3:7" ht="21" x14ac:dyDescent="0.3">
      <c r="C20" s="3">
        <v>6</v>
      </c>
    </row>
    <row r="21" spans="3:7" ht="21" x14ac:dyDescent="0.3">
      <c r="C21" s="3">
        <v>6</v>
      </c>
    </row>
    <row r="22" spans="3:7" ht="21" x14ac:dyDescent="0.3">
      <c r="C22" s="3">
        <v>4</v>
      </c>
    </row>
    <row r="23" spans="3:7" ht="21" x14ac:dyDescent="0.3">
      <c r="C23" s="3">
        <v>3</v>
      </c>
    </row>
    <row r="24" spans="3:7" ht="21" x14ac:dyDescent="0.3">
      <c r="C24" s="3">
        <v>2</v>
      </c>
    </row>
    <row r="25" spans="3:7" ht="21" x14ac:dyDescent="0.3">
      <c r="C25" s="3">
        <v>4</v>
      </c>
    </row>
    <row r="26" spans="3:7" ht="21" x14ac:dyDescent="0.3">
      <c r="C26" s="3">
        <v>7</v>
      </c>
    </row>
    <row r="27" spans="3:7" ht="21" x14ac:dyDescent="0.3">
      <c r="C27" s="3">
        <v>8</v>
      </c>
    </row>
    <row r="28" spans="3:7" ht="21" x14ac:dyDescent="0.3">
      <c r="C28" s="3">
        <v>5</v>
      </c>
    </row>
    <row r="38" spans="3:7" ht="21" x14ac:dyDescent="0.3">
      <c r="C38" s="2" t="s">
        <v>5</v>
      </c>
      <c r="F38" s="4" t="s">
        <v>2</v>
      </c>
      <c r="G38" s="5">
        <f>AVERAGE(C39:C48)</f>
        <v>39.6</v>
      </c>
    </row>
    <row r="39" spans="3:7" ht="21" x14ac:dyDescent="0.3">
      <c r="C39" s="3">
        <v>39</v>
      </c>
      <c r="F39" s="4" t="s">
        <v>3</v>
      </c>
      <c r="G39" s="5">
        <f>MEDIAN(C39:C48)</f>
        <v>39</v>
      </c>
    </row>
    <row r="40" spans="3:7" ht="21" x14ac:dyDescent="0.3">
      <c r="C40" s="3">
        <v>39</v>
      </c>
      <c r="F40" s="4" t="s">
        <v>4</v>
      </c>
      <c r="G40" s="5">
        <f>MODE(C39:C48)</f>
        <v>39</v>
      </c>
    </row>
    <row r="41" spans="3:7" ht="21" x14ac:dyDescent="0.3">
      <c r="C41" s="3">
        <v>38</v>
      </c>
    </row>
    <row r="42" spans="3:7" ht="21" x14ac:dyDescent="0.3">
      <c r="C42" s="3">
        <v>51</v>
      </c>
    </row>
    <row r="43" spans="3:7" ht="21" x14ac:dyDescent="0.3">
      <c r="C43" s="3">
        <v>38</v>
      </c>
    </row>
    <row r="44" spans="3:7" ht="21" x14ac:dyDescent="0.3">
      <c r="C44" s="3">
        <v>40</v>
      </c>
    </row>
    <row r="45" spans="3:7" ht="21" x14ac:dyDescent="0.3">
      <c r="C45" s="3">
        <v>37</v>
      </c>
    </row>
    <row r="46" spans="3:7" ht="21" x14ac:dyDescent="0.3">
      <c r="C46" s="3">
        <v>40</v>
      </c>
    </row>
    <row r="47" spans="3:7" ht="21" x14ac:dyDescent="0.3">
      <c r="C47" s="3">
        <v>35</v>
      </c>
    </row>
    <row r="48" spans="3:7" ht="21" x14ac:dyDescent="0.3">
      <c r="C48" s="3">
        <v>39</v>
      </c>
    </row>
    <row r="59" spans="3:7" ht="21" x14ac:dyDescent="0.3">
      <c r="C59" s="2" t="s">
        <v>6</v>
      </c>
      <c r="F59" s="4" t="s">
        <v>2</v>
      </c>
      <c r="G59" s="5">
        <f>AVERAGE(C60:C66)</f>
        <v>10.971428571428573</v>
      </c>
    </row>
    <row r="60" spans="3:7" ht="21" x14ac:dyDescent="0.3">
      <c r="C60" s="3">
        <v>11</v>
      </c>
      <c r="F60" s="4" t="s">
        <v>3</v>
      </c>
      <c r="G60" s="5">
        <f>MEDIAN(C60:C66)</f>
        <v>11</v>
      </c>
    </row>
    <row r="61" spans="3:7" ht="21" x14ac:dyDescent="0.3">
      <c r="C61" s="3">
        <v>11.7</v>
      </c>
      <c r="F61" s="4" t="s">
        <v>4</v>
      </c>
      <c r="G61" s="5">
        <f>MODE(C60:C66)</f>
        <v>11.7</v>
      </c>
    </row>
    <row r="62" spans="3:7" ht="21" x14ac:dyDescent="0.3">
      <c r="C62" s="3">
        <v>10.3</v>
      </c>
    </row>
    <row r="63" spans="3:7" ht="21" x14ac:dyDescent="0.3">
      <c r="C63" s="3">
        <v>11.7</v>
      </c>
    </row>
    <row r="64" spans="3:7" ht="21" x14ac:dyDescent="0.3">
      <c r="C64" s="3">
        <v>11.7</v>
      </c>
    </row>
    <row r="65" spans="3:7" ht="21" x14ac:dyDescent="0.3">
      <c r="C65" s="3">
        <v>10.7</v>
      </c>
    </row>
    <row r="66" spans="3:7" ht="21" x14ac:dyDescent="0.3">
      <c r="C66" s="3">
        <v>9.6999999999999993</v>
      </c>
    </row>
    <row r="75" spans="3:7" ht="21" x14ac:dyDescent="0.3">
      <c r="C75" s="2" t="s">
        <v>7</v>
      </c>
      <c r="F75" s="4" t="s">
        <v>2</v>
      </c>
      <c r="G75" s="5">
        <f>AVERAGE(C76:C85)</f>
        <v>200.4</v>
      </c>
    </row>
    <row r="76" spans="3:7" ht="21" x14ac:dyDescent="0.3">
      <c r="C76" s="3">
        <v>154</v>
      </c>
      <c r="F76" s="4" t="s">
        <v>3</v>
      </c>
      <c r="G76" s="5">
        <f>MEDIAN(C76:C85)</f>
        <v>186</v>
      </c>
    </row>
    <row r="77" spans="3:7" ht="21" x14ac:dyDescent="0.3">
      <c r="C77" s="3">
        <v>240</v>
      </c>
      <c r="F77" s="4" t="s">
        <v>4</v>
      </c>
      <c r="G77" s="5" t="e">
        <f>MODE(C76:C85)</f>
        <v>#N/A</v>
      </c>
    </row>
    <row r="78" spans="3:7" ht="21" x14ac:dyDescent="0.3">
      <c r="C78" s="3">
        <v>171</v>
      </c>
    </row>
    <row r="79" spans="3:7" ht="21" x14ac:dyDescent="0.3">
      <c r="C79" s="3">
        <v>188</v>
      </c>
    </row>
    <row r="80" spans="3:7" ht="21" x14ac:dyDescent="0.3">
      <c r="C80" s="3">
        <v>235</v>
      </c>
    </row>
    <row r="81" spans="3:3" ht="21" x14ac:dyDescent="0.3">
      <c r="C81" s="3">
        <v>203</v>
      </c>
    </row>
    <row r="82" spans="3:3" ht="21" x14ac:dyDescent="0.3">
      <c r="C82" s="3">
        <v>184</v>
      </c>
    </row>
    <row r="83" spans="3:3" ht="21" x14ac:dyDescent="0.3">
      <c r="C83" s="3">
        <v>173</v>
      </c>
    </row>
    <row r="84" spans="3:3" ht="21" x14ac:dyDescent="0.3">
      <c r="C84" s="3">
        <v>181</v>
      </c>
    </row>
    <row r="85" spans="3:3" ht="21" x14ac:dyDescent="0.3">
      <c r="C85" s="3">
        <v>275</v>
      </c>
    </row>
    <row r="97" spans="3:7" ht="21" x14ac:dyDescent="0.3">
      <c r="C97" s="2" t="s">
        <v>8</v>
      </c>
      <c r="F97" s="4" t="s">
        <v>2</v>
      </c>
      <c r="G97" s="5">
        <f>AVERAGE(C98:C129)</f>
        <v>21.462500000000002</v>
      </c>
    </row>
    <row r="98" spans="3:7" ht="21" x14ac:dyDescent="0.3">
      <c r="C98" s="3">
        <v>20.399999999999999</v>
      </c>
      <c r="F98" s="4" t="s">
        <v>3</v>
      </c>
      <c r="G98" s="5">
        <f>MEDIAN(C98:C129)</f>
        <v>21.950000000000003</v>
      </c>
    </row>
    <row r="99" spans="3:7" ht="21" x14ac:dyDescent="0.3">
      <c r="C99" s="3">
        <v>19.7</v>
      </c>
      <c r="F99" s="4" t="s">
        <v>4</v>
      </c>
      <c r="G99" s="5">
        <f>MODE(C98:C129)</f>
        <v>20.399999999999999</v>
      </c>
    </row>
    <row r="100" spans="3:7" ht="21" x14ac:dyDescent="0.3">
      <c r="C100" s="3">
        <v>17.5</v>
      </c>
    </row>
    <row r="101" spans="3:7" ht="21" x14ac:dyDescent="0.3">
      <c r="C101" s="3">
        <v>26.7</v>
      </c>
    </row>
    <row r="102" spans="3:7" ht="21" x14ac:dyDescent="0.3">
      <c r="C102" s="3">
        <v>22.7</v>
      </c>
    </row>
    <row r="103" spans="3:7" ht="21" x14ac:dyDescent="0.3">
      <c r="C103" s="3">
        <v>21.8</v>
      </c>
    </row>
    <row r="104" spans="3:7" ht="21" x14ac:dyDescent="0.3">
      <c r="C104" s="3">
        <v>16.600000000000001</v>
      </c>
    </row>
    <row r="105" spans="3:7" ht="21" x14ac:dyDescent="0.3">
      <c r="C105" s="3">
        <v>29.4</v>
      </c>
    </row>
    <row r="106" spans="3:7" ht="21" x14ac:dyDescent="0.3">
      <c r="C106" s="3">
        <v>26</v>
      </c>
    </row>
    <row r="107" spans="3:7" ht="21" x14ac:dyDescent="0.3">
      <c r="C107" s="3">
        <v>22.5</v>
      </c>
    </row>
    <row r="108" spans="3:7" ht="21" x14ac:dyDescent="0.3">
      <c r="C108" s="6">
        <v>28.8</v>
      </c>
    </row>
    <row r="109" spans="3:7" ht="21" x14ac:dyDescent="0.3">
      <c r="C109" s="6">
        <v>19.100000000000001</v>
      </c>
    </row>
    <row r="110" spans="3:7" ht="21" x14ac:dyDescent="0.3">
      <c r="C110" s="6">
        <v>18.100000000000001</v>
      </c>
    </row>
    <row r="111" spans="3:7" ht="21" x14ac:dyDescent="0.3">
      <c r="C111" s="6">
        <v>12.3</v>
      </c>
    </row>
    <row r="112" spans="3:7" ht="21" x14ac:dyDescent="0.3">
      <c r="C112" s="6">
        <v>16.399999999999999</v>
      </c>
    </row>
    <row r="113" spans="3:3" ht="21" x14ac:dyDescent="0.3">
      <c r="C113" s="6">
        <v>15.2</v>
      </c>
    </row>
    <row r="114" spans="3:3" ht="21" x14ac:dyDescent="0.3">
      <c r="C114" s="6">
        <v>16.100000000000001</v>
      </c>
    </row>
    <row r="115" spans="3:3" ht="21" x14ac:dyDescent="0.3">
      <c r="C115" s="6">
        <v>23.4</v>
      </c>
    </row>
    <row r="116" spans="3:3" ht="21" x14ac:dyDescent="0.3">
      <c r="C116" s="6">
        <v>20.6</v>
      </c>
    </row>
    <row r="117" spans="3:3" ht="21" x14ac:dyDescent="0.3">
      <c r="C117" s="6">
        <v>18.399999999999999</v>
      </c>
    </row>
    <row r="118" spans="3:3" ht="21" x14ac:dyDescent="0.3">
      <c r="C118" s="6">
        <v>23</v>
      </c>
    </row>
    <row r="119" spans="3:3" ht="21" x14ac:dyDescent="0.3">
      <c r="C119" s="6">
        <v>25.1</v>
      </c>
    </row>
    <row r="120" spans="3:3" ht="21" x14ac:dyDescent="0.3">
      <c r="C120" s="6">
        <v>26.8</v>
      </c>
    </row>
    <row r="121" spans="3:3" ht="21" x14ac:dyDescent="0.3">
      <c r="C121" s="6">
        <v>31.9</v>
      </c>
    </row>
    <row r="122" spans="3:3" ht="21" x14ac:dyDescent="0.3">
      <c r="C122" s="6">
        <v>24.4</v>
      </c>
    </row>
    <row r="123" spans="3:3" ht="21" x14ac:dyDescent="0.3">
      <c r="C123" s="6">
        <v>28.4</v>
      </c>
    </row>
    <row r="124" spans="3:3" ht="21" x14ac:dyDescent="0.3">
      <c r="C124" s="6">
        <v>20.399999999999999</v>
      </c>
    </row>
    <row r="125" spans="3:3" ht="21" x14ac:dyDescent="0.3">
      <c r="C125" s="6">
        <v>22.1</v>
      </c>
    </row>
    <row r="126" spans="3:3" ht="21" x14ac:dyDescent="0.3">
      <c r="C126" s="6">
        <v>15.3</v>
      </c>
    </row>
    <row r="127" spans="3:3" ht="21" x14ac:dyDescent="0.3">
      <c r="C127" s="6">
        <v>10.9</v>
      </c>
    </row>
    <row r="128" spans="3:3" ht="21" x14ac:dyDescent="0.3">
      <c r="C128" s="6">
        <v>24.2</v>
      </c>
    </row>
    <row r="129" spans="3:7" ht="21" x14ac:dyDescent="0.3">
      <c r="C129" s="6">
        <v>22.6</v>
      </c>
    </row>
    <row r="141" spans="3:7" ht="21" x14ac:dyDescent="0.3">
      <c r="C141" s="2" t="s">
        <v>9</v>
      </c>
      <c r="F141" s="4" t="s">
        <v>2</v>
      </c>
      <c r="G141" s="5">
        <f>AVERAGE(C142:C161)</f>
        <v>61.15</v>
      </c>
    </row>
    <row r="142" spans="3:7" ht="21" x14ac:dyDescent="0.3">
      <c r="C142" s="3">
        <v>18</v>
      </c>
      <c r="F142" s="4" t="s">
        <v>3</v>
      </c>
      <c r="G142" s="5">
        <f>MEDIAN(C142:C161)</f>
        <v>55</v>
      </c>
    </row>
    <row r="143" spans="3:7" ht="24.6" customHeight="1" x14ac:dyDescent="0.3">
      <c r="C143" s="3">
        <v>26</v>
      </c>
      <c r="F143" s="4" t="s">
        <v>4</v>
      </c>
      <c r="G143" s="5">
        <f t="array" ref="G143:G144">_xlfn.MODE.MULT(C142:C161)</f>
        <v>125</v>
      </c>
    </row>
    <row r="144" spans="3:7" ht="21" x14ac:dyDescent="0.3">
      <c r="C144" s="3">
        <v>45</v>
      </c>
      <c r="G144" s="5">
        <v>80</v>
      </c>
    </row>
    <row r="145" spans="3:3" ht="21" x14ac:dyDescent="0.3">
      <c r="C145" s="3">
        <v>75</v>
      </c>
    </row>
    <row r="146" spans="3:3" ht="21" x14ac:dyDescent="0.3">
      <c r="C146" s="3">
        <v>125</v>
      </c>
    </row>
    <row r="147" spans="3:3" ht="21" x14ac:dyDescent="0.3">
      <c r="C147" s="3">
        <v>80</v>
      </c>
    </row>
    <row r="148" spans="3:3" ht="21" x14ac:dyDescent="0.3">
      <c r="C148" s="3">
        <v>33</v>
      </c>
    </row>
    <row r="149" spans="3:3" ht="21" x14ac:dyDescent="0.3">
      <c r="C149" s="3">
        <v>40</v>
      </c>
    </row>
    <row r="150" spans="3:3" ht="21" x14ac:dyDescent="0.3">
      <c r="C150" s="3">
        <v>44</v>
      </c>
    </row>
    <row r="151" spans="3:3" ht="21" x14ac:dyDescent="0.3">
      <c r="C151" s="3">
        <v>49</v>
      </c>
    </row>
    <row r="152" spans="3:3" ht="21" x14ac:dyDescent="0.3">
      <c r="C152" s="6">
        <v>89</v>
      </c>
    </row>
    <row r="153" spans="3:3" ht="21" x14ac:dyDescent="0.3">
      <c r="C153" s="6">
        <v>80</v>
      </c>
    </row>
    <row r="154" spans="3:3" ht="21" x14ac:dyDescent="0.3">
      <c r="C154" s="6">
        <v>96</v>
      </c>
    </row>
    <row r="155" spans="3:3" ht="21" x14ac:dyDescent="0.3">
      <c r="C155" s="6">
        <v>125</v>
      </c>
    </row>
    <row r="156" spans="3:3" ht="21" x14ac:dyDescent="0.3">
      <c r="C156" s="6">
        <v>12</v>
      </c>
    </row>
    <row r="157" spans="3:3" ht="21" x14ac:dyDescent="0.3">
      <c r="C157" s="6">
        <v>61</v>
      </c>
    </row>
    <row r="158" spans="3:3" ht="21" x14ac:dyDescent="0.3">
      <c r="C158" s="6">
        <v>31</v>
      </c>
    </row>
    <row r="159" spans="3:3" ht="21" x14ac:dyDescent="0.3">
      <c r="C159" s="6">
        <v>63</v>
      </c>
    </row>
    <row r="160" spans="3:3" ht="21" x14ac:dyDescent="0.3">
      <c r="C160" s="6">
        <v>103</v>
      </c>
    </row>
    <row r="161" spans="2:12" ht="21" x14ac:dyDescent="0.3">
      <c r="C161" s="6">
        <v>28</v>
      </c>
    </row>
    <row r="176" spans="2:12" ht="23.4" x14ac:dyDescent="0.3">
      <c r="B176" s="7">
        <v>31</v>
      </c>
      <c r="L176" s="7">
        <v>32</v>
      </c>
    </row>
    <row r="177" spans="3:16" ht="21" x14ac:dyDescent="0.3">
      <c r="C177" s="2" t="s">
        <v>10</v>
      </c>
      <c r="F177" s="4" t="s">
        <v>2</v>
      </c>
      <c r="G177" s="5">
        <f>AVERAGE(C178:C205)</f>
        <v>29.821428571428573</v>
      </c>
      <c r="M177" s="2" t="s">
        <v>11</v>
      </c>
      <c r="O177" s="4" t="s">
        <v>2</v>
      </c>
      <c r="P177" s="5">
        <f>AVERAGE(M178:M189)</f>
        <v>2.4916666666666667</v>
      </c>
    </row>
    <row r="178" spans="3:16" ht="21" x14ac:dyDescent="0.3">
      <c r="C178" s="3">
        <v>6</v>
      </c>
      <c r="F178" s="4" t="s">
        <v>3</v>
      </c>
      <c r="G178" s="5">
        <f>MEDIAN(C178:C205)</f>
        <v>32</v>
      </c>
      <c r="M178" s="3">
        <v>0.8</v>
      </c>
      <c r="O178" s="4" t="s">
        <v>3</v>
      </c>
      <c r="P178" s="5">
        <f>MEDIAN(M178:M189)</f>
        <v>2.3499999999999996</v>
      </c>
    </row>
    <row r="179" spans="3:16" ht="21" x14ac:dyDescent="0.3">
      <c r="C179" s="3">
        <v>7</v>
      </c>
      <c r="F179" s="4" t="s">
        <v>4</v>
      </c>
      <c r="G179" s="5">
        <f t="array" ref="G179:G180">_xlfn.MODE.MULT(C178:C205)</f>
        <v>24</v>
      </c>
      <c r="M179" s="3">
        <v>1.5</v>
      </c>
      <c r="O179" s="4" t="s">
        <v>4</v>
      </c>
      <c r="P179" s="5">
        <f>MODE(M178:M189)</f>
        <v>4</v>
      </c>
    </row>
    <row r="180" spans="3:16" ht="21" x14ac:dyDescent="0.3">
      <c r="C180" s="3">
        <v>12</v>
      </c>
      <c r="G180" s="5">
        <v>35</v>
      </c>
      <c r="M180" s="3">
        <v>1.6</v>
      </c>
    </row>
    <row r="181" spans="3:16" ht="21" x14ac:dyDescent="0.3">
      <c r="C181" s="3">
        <v>15</v>
      </c>
      <c r="M181" s="3">
        <v>1.8</v>
      </c>
    </row>
    <row r="182" spans="3:16" ht="21" x14ac:dyDescent="0.3">
      <c r="C182" s="3">
        <v>18</v>
      </c>
      <c r="M182" s="3">
        <v>2.1</v>
      </c>
    </row>
    <row r="183" spans="3:16" ht="21" x14ac:dyDescent="0.3">
      <c r="C183" s="3">
        <v>19</v>
      </c>
      <c r="M183" s="3">
        <v>2.2999999999999998</v>
      </c>
    </row>
    <row r="184" spans="3:16" ht="21" x14ac:dyDescent="0.3">
      <c r="C184" s="3">
        <v>20</v>
      </c>
      <c r="M184" s="3">
        <v>2.4</v>
      </c>
    </row>
    <row r="185" spans="3:16" ht="21" x14ac:dyDescent="0.3">
      <c r="C185" s="3">
        <v>24</v>
      </c>
      <c r="M185" s="3">
        <v>2.5</v>
      </c>
    </row>
    <row r="186" spans="3:16" ht="21" x14ac:dyDescent="0.3">
      <c r="C186" s="3">
        <v>24</v>
      </c>
      <c r="M186" s="3">
        <v>3</v>
      </c>
    </row>
    <row r="187" spans="3:16" ht="21" x14ac:dyDescent="0.3">
      <c r="C187" s="3">
        <v>24</v>
      </c>
      <c r="M187" s="3">
        <v>3.9</v>
      </c>
    </row>
    <row r="188" spans="3:16" ht="21" x14ac:dyDescent="0.3">
      <c r="C188" s="6">
        <v>25</v>
      </c>
      <c r="M188" s="6">
        <v>4</v>
      </c>
    </row>
    <row r="189" spans="3:16" ht="21" x14ac:dyDescent="0.3">
      <c r="C189" s="6">
        <v>28</v>
      </c>
      <c r="M189" s="6">
        <v>4</v>
      </c>
    </row>
    <row r="190" spans="3:16" ht="21" x14ac:dyDescent="0.3">
      <c r="C190" s="6">
        <v>29</v>
      </c>
    </row>
    <row r="191" spans="3:16" ht="21" x14ac:dyDescent="0.3">
      <c r="C191" s="6">
        <v>32</v>
      </c>
    </row>
    <row r="192" spans="3:16" ht="21" x14ac:dyDescent="0.3">
      <c r="C192" s="6">
        <v>32</v>
      </c>
    </row>
    <row r="193" spans="3:13" ht="21" x14ac:dyDescent="0.3">
      <c r="C193" s="6">
        <v>33</v>
      </c>
    </row>
    <row r="194" spans="3:13" ht="21" x14ac:dyDescent="0.3">
      <c r="C194" s="6">
        <v>35</v>
      </c>
    </row>
    <row r="195" spans="3:13" ht="21" x14ac:dyDescent="0.3">
      <c r="C195" s="6">
        <v>35</v>
      </c>
    </row>
    <row r="196" spans="3:13" ht="21" x14ac:dyDescent="0.3">
      <c r="C196" s="6">
        <v>35</v>
      </c>
    </row>
    <row r="197" spans="3:13" ht="21" x14ac:dyDescent="0.3">
      <c r="C197" s="6">
        <v>36</v>
      </c>
    </row>
    <row r="198" spans="3:13" ht="21" x14ac:dyDescent="0.3">
      <c r="C198" s="6">
        <v>38</v>
      </c>
    </row>
    <row r="199" spans="3:13" ht="21" x14ac:dyDescent="0.3">
      <c r="C199" s="6">
        <v>39</v>
      </c>
    </row>
    <row r="200" spans="3:13" ht="21" x14ac:dyDescent="0.3">
      <c r="C200" s="6">
        <v>40</v>
      </c>
    </row>
    <row r="201" spans="3:13" ht="21" x14ac:dyDescent="0.3">
      <c r="C201" s="6">
        <v>41</v>
      </c>
    </row>
    <row r="202" spans="3:13" ht="21" x14ac:dyDescent="0.3">
      <c r="C202" s="6">
        <v>42</v>
      </c>
    </row>
    <row r="203" spans="3:13" ht="21" x14ac:dyDescent="0.3">
      <c r="C203" s="6">
        <v>47</v>
      </c>
    </row>
    <row r="204" spans="3:13" ht="21" x14ac:dyDescent="0.3">
      <c r="C204" s="6">
        <v>48</v>
      </c>
    </row>
    <row r="205" spans="3:13" ht="21" x14ac:dyDescent="0.3">
      <c r="C205" s="6">
        <v>51</v>
      </c>
    </row>
    <row r="206" spans="3:13" ht="21" x14ac:dyDescent="0.3">
      <c r="G206" s="4" t="s">
        <v>13</v>
      </c>
      <c r="H206" s="4" t="s">
        <v>12</v>
      </c>
      <c r="I206" s="4" t="s">
        <v>14</v>
      </c>
    </row>
    <row r="207" spans="3:13" ht="21" x14ac:dyDescent="0.3">
      <c r="G207" s="3">
        <v>4.5</v>
      </c>
      <c r="H207" s="3">
        <v>55</v>
      </c>
      <c r="I207" s="3">
        <f>H207*G207</f>
        <v>247.5</v>
      </c>
    </row>
    <row r="208" spans="3:13" ht="21" x14ac:dyDescent="0.3">
      <c r="G208" s="3">
        <f>G207+10</f>
        <v>14.5</v>
      </c>
      <c r="H208" s="3">
        <v>70</v>
      </c>
      <c r="I208" s="3">
        <f>H208*G208</f>
        <v>1015</v>
      </c>
      <c r="L208" s="8" t="s">
        <v>16</v>
      </c>
      <c r="M208" s="9">
        <f>I216/H216</f>
        <v>35.759445843828715</v>
      </c>
    </row>
    <row r="209" spans="7:9" ht="21" x14ac:dyDescent="0.3">
      <c r="G209" s="3">
        <f t="shared" ref="G209:G215" si="0">G208+10</f>
        <v>24.5</v>
      </c>
      <c r="H209" s="3">
        <v>35</v>
      </c>
      <c r="I209" s="3">
        <f>H209*G209</f>
        <v>857.5</v>
      </c>
    </row>
    <row r="210" spans="7:9" ht="21" x14ac:dyDescent="0.3">
      <c r="G210" s="3">
        <f t="shared" si="0"/>
        <v>34.5</v>
      </c>
      <c r="H210" s="3">
        <v>56</v>
      </c>
      <c r="I210" s="3">
        <f>H210*G210</f>
        <v>1932</v>
      </c>
    </row>
    <row r="211" spans="7:9" ht="21" x14ac:dyDescent="0.3">
      <c r="G211" s="3">
        <f t="shared" si="0"/>
        <v>44.5</v>
      </c>
      <c r="H211" s="3">
        <v>74</v>
      </c>
      <c r="I211" s="3">
        <f>H211*G211</f>
        <v>3293</v>
      </c>
    </row>
    <row r="212" spans="7:9" ht="21" x14ac:dyDescent="0.3">
      <c r="G212" s="3">
        <f t="shared" si="0"/>
        <v>54.5</v>
      </c>
      <c r="H212" s="3">
        <v>42</v>
      </c>
      <c r="I212" s="3">
        <f>H212*G212</f>
        <v>2289</v>
      </c>
    </row>
    <row r="213" spans="7:9" ht="21" x14ac:dyDescent="0.3">
      <c r="G213" s="3">
        <f t="shared" si="0"/>
        <v>64.5</v>
      </c>
      <c r="H213" s="3">
        <v>38</v>
      </c>
      <c r="I213" s="3">
        <f>H213*G213</f>
        <v>2451</v>
      </c>
    </row>
    <row r="214" spans="7:9" ht="21" x14ac:dyDescent="0.3">
      <c r="G214" s="3">
        <f t="shared" si="0"/>
        <v>74.5</v>
      </c>
      <c r="H214" s="3">
        <v>17</v>
      </c>
      <c r="I214" s="3">
        <f>H214*G214</f>
        <v>1266.5</v>
      </c>
    </row>
    <row r="215" spans="7:9" ht="21" x14ac:dyDescent="0.3">
      <c r="G215" s="3">
        <f t="shared" si="0"/>
        <v>84.5</v>
      </c>
      <c r="H215" s="3">
        <v>10</v>
      </c>
      <c r="I215" s="3">
        <f>H215*G215</f>
        <v>845</v>
      </c>
    </row>
    <row r="216" spans="7:9" ht="21" x14ac:dyDescent="0.3">
      <c r="G216" s="4" t="s">
        <v>15</v>
      </c>
      <c r="H216" s="4">
        <f>SUM(H207:H215)</f>
        <v>397</v>
      </c>
      <c r="I216" s="4">
        <f>SUM(I207:I215)</f>
        <v>14196.5</v>
      </c>
    </row>
    <row r="235" spans="3:13" ht="21" x14ac:dyDescent="0.3">
      <c r="C235" s="2" t="s">
        <v>0</v>
      </c>
      <c r="F235" s="4" t="s">
        <v>17</v>
      </c>
      <c r="G235" s="3">
        <f>MAX(C236:C255)</f>
        <v>14</v>
      </c>
      <c r="J235" s="10" t="s">
        <v>23</v>
      </c>
      <c r="K235" s="10" t="s">
        <v>24</v>
      </c>
      <c r="L235" s="10" t="s">
        <v>25</v>
      </c>
      <c r="M235" s="10" t="s">
        <v>26</v>
      </c>
    </row>
    <row r="236" spans="3:13" ht="21" x14ac:dyDescent="0.3">
      <c r="C236" s="3">
        <v>6</v>
      </c>
      <c r="F236" s="4" t="s">
        <v>18</v>
      </c>
      <c r="G236" s="3">
        <f>MIN(C236:C255)</f>
        <v>3</v>
      </c>
      <c r="J236" s="1">
        <f>3</f>
        <v>3</v>
      </c>
      <c r="K236" s="1">
        <f>J237-1</f>
        <v>4</v>
      </c>
      <c r="L236" s="1" t="s">
        <v>27</v>
      </c>
      <c r="M236" s="1">
        <v>3</v>
      </c>
    </row>
    <row r="237" spans="3:13" ht="21" x14ac:dyDescent="0.3">
      <c r="C237" s="3">
        <v>9</v>
      </c>
      <c r="F237" s="4" t="s">
        <v>19</v>
      </c>
      <c r="G237" s="3">
        <f>G235-G236</f>
        <v>11</v>
      </c>
      <c r="J237" s="1">
        <f>J236+2</f>
        <v>5</v>
      </c>
      <c r="K237" s="1">
        <f t="shared" ref="K237:K240" si="1">J238-1</f>
        <v>6</v>
      </c>
      <c r="L237" s="1" t="s">
        <v>28</v>
      </c>
      <c r="M237" s="1">
        <v>8</v>
      </c>
    </row>
    <row r="238" spans="3:13" ht="21" x14ac:dyDescent="0.3">
      <c r="C238" s="3">
        <v>7</v>
      </c>
      <c r="F238" s="4" t="s">
        <v>20</v>
      </c>
      <c r="G238" s="3">
        <v>6</v>
      </c>
      <c r="J238" s="1">
        <f t="shared" ref="J238:J241" si="2">J237+2</f>
        <v>7</v>
      </c>
      <c r="K238" s="1">
        <f t="shared" si="1"/>
        <v>8</v>
      </c>
      <c r="L238" s="1" t="s">
        <v>29</v>
      </c>
      <c r="M238" s="1">
        <v>4</v>
      </c>
    </row>
    <row r="239" spans="3:13" ht="21" x14ac:dyDescent="0.3">
      <c r="C239" s="3">
        <v>14</v>
      </c>
      <c r="F239" s="4" t="s">
        <v>21</v>
      </c>
      <c r="G239" s="3">
        <f>G237/G238</f>
        <v>1.8333333333333333</v>
      </c>
      <c r="J239" s="1">
        <f t="shared" si="2"/>
        <v>9</v>
      </c>
      <c r="K239" s="1">
        <f t="shared" si="1"/>
        <v>10</v>
      </c>
      <c r="L239" s="1" t="s">
        <v>30</v>
      </c>
      <c r="M239" s="1">
        <v>2</v>
      </c>
    </row>
    <row r="240" spans="3:13" ht="21" x14ac:dyDescent="0.3">
      <c r="C240" s="3">
        <v>4</v>
      </c>
      <c r="F240" s="16" t="s">
        <v>22</v>
      </c>
      <c r="G240" s="15"/>
      <c r="J240" s="1">
        <f t="shared" si="2"/>
        <v>11</v>
      </c>
      <c r="K240" s="1">
        <f t="shared" si="1"/>
        <v>12</v>
      </c>
      <c r="L240" s="1" t="s">
        <v>31</v>
      </c>
      <c r="M240" s="1">
        <v>2</v>
      </c>
    </row>
    <row r="241" spans="3:14" ht="21" x14ac:dyDescent="0.3">
      <c r="C241" s="3">
        <v>5</v>
      </c>
      <c r="J241" s="1">
        <f t="shared" si="2"/>
        <v>13</v>
      </c>
      <c r="K241" s="1">
        <v>14</v>
      </c>
      <c r="L241" s="1" t="s">
        <v>32</v>
      </c>
      <c r="M241" s="1">
        <v>1</v>
      </c>
    </row>
    <row r="242" spans="3:14" ht="21.6" thickBot="1" x14ac:dyDescent="0.35">
      <c r="C242" s="3">
        <v>6</v>
      </c>
    </row>
    <row r="243" spans="3:14" ht="21" x14ac:dyDescent="0.3">
      <c r="C243" s="3">
        <v>8</v>
      </c>
      <c r="I243" s="14" t="s">
        <v>24</v>
      </c>
      <c r="J243" s="14" t="s">
        <v>34</v>
      </c>
    </row>
    <row r="244" spans="3:14" ht="21" x14ac:dyDescent="0.3">
      <c r="C244" s="3">
        <v>4</v>
      </c>
      <c r="I244" s="11">
        <v>4</v>
      </c>
      <c r="J244" s="12">
        <v>3</v>
      </c>
    </row>
    <row r="245" spans="3:14" ht="21" x14ac:dyDescent="0.3">
      <c r="C245" s="3">
        <v>11</v>
      </c>
      <c r="I245" s="11">
        <v>6</v>
      </c>
      <c r="J245" s="12">
        <v>8</v>
      </c>
    </row>
    <row r="246" spans="3:14" ht="21" x14ac:dyDescent="0.3">
      <c r="C246" s="6">
        <v>10</v>
      </c>
      <c r="I246" s="11">
        <v>8</v>
      </c>
      <c r="J246" s="12">
        <v>4</v>
      </c>
    </row>
    <row r="247" spans="3:14" ht="21" x14ac:dyDescent="0.3">
      <c r="C247" s="6">
        <v>6</v>
      </c>
      <c r="I247" s="11">
        <v>10</v>
      </c>
      <c r="J247" s="12">
        <v>2</v>
      </c>
    </row>
    <row r="248" spans="3:14" ht="21" x14ac:dyDescent="0.3">
      <c r="C248" s="6">
        <v>8</v>
      </c>
      <c r="I248" s="11">
        <v>12</v>
      </c>
      <c r="J248" s="12">
        <v>2</v>
      </c>
    </row>
    <row r="249" spans="3:14" ht="21" x14ac:dyDescent="0.3">
      <c r="C249" s="6">
        <v>6</v>
      </c>
      <c r="I249" s="11">
        <v>14</v>
      </c>
      <c r="J249" s="12">
        <v>1</v>
      </c>
    </row>
    <row r="250" spans="3:14" ht="21.6" thickBot="1" x14ac:dyDescent="0.35">
      <c r="C250" s="6">
        <v>5</v>
      </c>
      <c r="I250" s="13" t="s">
        <v>33</v>
      </c>
      <c r="J250" s="13">
        <v>0</v>
      </c>
    </row>
    <row r="251" spans="3:14" ht="21" x14ac:dyDescent="0.3">
      <c r="C251" s="6">
        <v>7</v>
      </c>
      <c r="I251" s="12"/>
      <c r="J251" s="12"/>
    </row>
    <row r="252" spans="3:14" ht="21" x14ac:dyDescent="0.3">
      <c r="C252" s="6">
        <v>6</v>
      </c>
      <c r="I252" s="18"/>
      <c r="J252" s="18"/>
    </row>
    <row r="253" spans="3:14" ht="21" x14ac:dyDescent="0.3">
      <c r="C253" s="6">
        <v>6</v>
      </c>
    </row>
    <row r="254" spans="3:14" ht="21" x14ac:dyDescent="0.3">
      <c r="C254" s="6">
        <v>3</v>
      </c>
    </row>
    <row r="255" spans="3:14" ht="21" x14ac:dyDescent="0.3">
      <c r="C255" s="6">
        <v>11</v>
      </c>
      <c r="L255" s="17" t="s">
        <v>35</v>
      </c>
      <c r="M255" s="17"/>
      <c r="N255" s="17"/>
    </row>
  </sheetData>
  <sortState ref="I244:I249">
    <sortCondition ref="I244"/>
  </sortState>
  <mergeCells count="1">
    <mergeCell ref="L255:N25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Ali</dc:creator>
  <cp:lastModifiedBy>Mohamed Ali</cp:lastModifiedBy>
  <dcterms:created xsi:type="dcterms:W3CDTF">2025-09-06T14:59:37Z</dcterms:created>
  <dcterms:modified xsi:type="dcterms:W3CDTF">2025-09-06T16:41:35Z</dcterms:modified>
</cp:coreProperties>
</file>